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<sst xmlns="http://schemas.openxmlformats.org/spreadsheetml/2006/main" count="68" uniqueCount="57">
  <si>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</si>
  <si>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</si>
  <si>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</si>
  <si>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</si>
  <si>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</si>
  <si>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</si>
  <si>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</si>
  <si>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</si>
  <si>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</si>
  <si>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</si>
  <si>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</si>
  <si>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</si>
  <si>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</si>
  <si>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</si>
  <si>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</si>
  <si>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</si>
  <si>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</si>
  <si>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</si>
  <si>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</si>
  <si>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</si>
  <si>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</si>
  <si>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</si>
  <si>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</si>
  <si>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</si>
  <si>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</si>
  <si>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</si>
  <si>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Предложение собственникам помещений в МКД ул. Архангельская дом №5а 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</si>
  <si>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</si>
  <si>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4235,6</t>
    </r>
  </si>
  <si>
    <t>1,00 руб/кв.м.  х 4235,6</t>
  </si>
  <si>
    <t>16,54 руб/кв.м.  х 4235,6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</si>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</sst>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26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25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15" t="s">
        <v>27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6649.892000000001</v>
      </c>
      <c r="E8" s="16">
        <f>ROUND(D8*12,5)</f>
        <v>79798.704</v>
      </c>
      <c r="F8" s="6"/>
      <c r="G8" s="7" t="s">
        <v>12</v>
      </c>
      <c r="H8" s="8">
        <f>D11</f>
        <v>80942.31600000002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16.54*H9</f>
        <v>70056.82400000001</v>
      </c>
      <c r="E9" s="16">
        <f>ROUND(D9*12,5)</f>
        <v>840681.888</v>
      </c>
      <c r="F9" s="6"/>
      <c r="G9" s="7" t="s">
        <v>18</v>
      </c>
      <c r="H9" s="5">
        <v>4235.6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29</v>
      </c>
      <c r="D10" s="8">
        <f>1*H9</f>
        <v>4235.6</v>
      </c>
      <c r="E10" s="16">
        <f>ROUND(D10*12,5)</f>
        <v>50827.2</v>
      </c>
      <c r="F10" s="6"/>
      <c r="G10" s="7" t="s">
        <v>22</v>
      </c>
      <c r="H10" s="12">
        <f>H8/H9</f>
        <v>19.110000000000003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80942.31600000002</v>
      </c>
      <c r="E11" s="16">
        <f>SUM(E8:E10)</f>
        <v>971307.792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5" sqref="C15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32</v>
      </c>
    </row>
    <row r="2" ht="15">
      <c r="A2" s="17" t="s">
        <v>17</v>
      </c>
    </row>
    <row r="4" spans="1:5" s="20" customFormat="1" ht="66" customHeight="1">
      <c r="A4" s="19" t="s">
        <v>14</v>
      </c>
      <c r="B4" s="19" t="s">
        <v>15</v>
      </c>
      <c r="C4" s="19" t="s">
        <v>33</v>
      </c>
      <c r="D4" s="19" t="s">
        <v>34</v>
      </c>
      <c r="E4" s="19" t="s">
        <v>19</v>
      </c>
    </row>
    <row r="5" spans="1:5" s="25" customFormat="1" ht="25.5" customHeight="1">
      <c r="A5" s="21">
        <v>1</v>
      </c>
      <c r="B5" s="22" t="s">
        <v>35</v>
      </c>
      <c r="C5" s="23">
        <v>0.58</v>
      </c>
      <c r="D5" s="24">
        <f>C5*Расчет!$H$9*12</f>
        <v>29479.776</v>
      </c>
      <c r="E5" s="22" t="s">
        <v>20</v>
      </c>
    </row>
    <row r="6" spans="1:5" s="25" customFormat="1" ht="30">
      <c r="A6" s="21">
        <v>2</v>
      </c>
      <c r="B6" s="22" t="s">
        <v>36</v>
      </c>
      <c r="C6" s="23">
        <f>SUM(C7:C10)</f>
        <v>5.180000000000001</v>
      </c>
      <c r="D6" s="23">
        <f>SUM(D7:D10)</f>
        <v>263284.89600000007</v>
      </c>
      <c r="E6" s="22" t="s">
        <v>20</v>
      </c>
    </row>
    <row r="7" spans="1:5" ht="19.5" customHeight="1">
      <c r="A7" s="26" t="s">
        <v>37</v>
      </c>
      <c r="B7" s="27" t="s">
        <v>38</v>
      </c>
      <c r="C7" s="28">
        <v>0.16</v>
      </c>
      <c r="D7" s="29">
        <f>C7*Расчет!$H$9*12</f>
        <v>8132.352000000001</v>
      </c>
      <c r="E7" s="27" t="s">
        <v>20</v>
      </c>
    </row>
    <row r="8" spans="1:5" ht="30">
      <c r="A8" s="26" t="s">
        <v>39</v>
      </c>
      <c r="B8" s="27" t="s">
        <v>40</v>
      </c>
      <c r="C8" s="30">
        <v>4.25</v>
      </c>
      <c r="D8" s="29">
        <f>C8*Расчет!$H$9*12</f>
        <v>216015.60000000003</v>
      </c>
      <c r="E8" s="27" t="s">
        <v>20</v>
      </c>
    </row>
    <row r="9" spans="1:5" ht="17.25" customHeight="1">
      <c r="A9" s="26" t="s">
        <v>41</v>
      </c>
      <c r="B9" s="27" t="s">
        <v>42</v>
      </c>
      <c r="C9" s="28">
        <v>0.36</v>
      </c>
      <c r="D9" s="29">
        <f>C9*Расчет!$H$9*12</f>
        <v>18297.792</v>
      </c>
      <c r="E9" s="27" t="s">
        <v>20</v>
      </c>
    </row>
    <row r="10" spans="1:5" ht="21.75" customHeight="1">
      <c r="A10" s="26" t="s">
        <v>43</v>
      </c>
      <c r="B10" s="27" t="s">
        <v>44</v>
      </c>
      <c r="C10" s="28">
        <v>0.41</v>
      </c>
      <c r="D10" s="29">
        <f>C10*Расчет!$H$9*12</f>
        <v>20839.152000000002</v>
      </c>
      <c r="E10" s="27" t="s">
        <v>20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10.78</v>
      </c>
      <c r="D11" s="31">
        <f>SUM(D12:D15)</f>
        <v>547917.216</v>
      </c>
      <c r="E11" s="22" t="s">
        <v>20</v>
      </c>
    </row>
    <row r="12" spans="1:5" ht="18" customHeight="1">
      <c r="A12" s="26" t="s">
        <v>46</v>
      </c>
      <c r="B12" s="27" t="s">
        <v>16</v>
      </c>
      <c r="C12" s="28">
        <v>4.71</v>
      </c>
      <c r="D12" s="29">
        <f>C12*Расчет!$H$9*12</f>
        <v>239396.11200000002</v>
      </c>
      <c r="E12" s="27" t="s">
        <v>20</v>
      </c>
    </row>
    <row r="13" spans="1:5" ht="45">
      <c r="A13" s="26" t="s">
        <v>47</v>
      </c>
      <c r="B13" s="27" t="s">
        <v>48</v>
      </c>
      <c r="C13" s="28">
        <v>4.87</v>
      </c>
      <c r="D13" s="29">
        <f>C13*Расчет!$H$9*12</f>
        <v>247528.46400000004</v>
      </c>
      <c r="E13" s="27" t="s">
        <v>20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10165.440000000002</v>
      </c>
      <c r="E14" s="27" t="s">
        <v>20</v>
      </c>
    </row>
    <row r="15" spans="1:5" ht="18" customHeight="1">
      <c r="A15" s="26" t="s">
        <v>51</v>
      </c>
      <c r="B15" s="27" t="s">
        <v>52</v>
      </c>
      <c r="C15" s="30">
        <v>1</v>
      </c>
      <c r="D15" s="29">
        <f>C15*Расчет!$H$9*12</f>
        <v>50827.200000000004</v>
      </c>
      <c r="E15" s="27" t="s">
        <v>20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79798.70400000001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23">
        <v>1</v>
      </c>
      <c r="D17" s="24">
        <f>C17*Расчет!$H$9*12</f>
        <v>50827.200000000004</v>
      </c>
      <c r="E17" s="22" t="s">
        <v>24</v>
      </c>
    </row>
    <row r="18" spans="1:5" s="25" customFormat="1" ht="16.5" customHeight="1">
      <c r="A18" s="31"/>
      <c r="B18" s="22" t="s">
        <v>56</v>
      </c>
      <c r="C18" s="31">
        <f>C5+C6+C11+C16+C17</f>
        <v>19.11</v>
      </c>
      <c r="D18" s="24">
        <f>D5+D6+D11+D16+D17</f>
        <v>971307.792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2022-12-21T13:32:51Z</dcterms:modified>
  <cp:category/>
  <cp:version/>
  <cp:contentType/>
  <cp:contentStatus/>
</cp:coreProperties>
</file>